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<sst xmlns="http://schemas.openxmlformats.org/spreadsheetml/2006/main" count="1994" uniqueCount="691">
  <si>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</si>
  <si>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</si>
  <si>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</si>
  <si>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</si>
  <si>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</si>
  <si>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</si>
  <si>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</si>
  <si>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</si>
  <si>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</si>
  <si>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</si>
  <si>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</si>
  <si>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</si>
  <si>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</si>
  <si>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</si>
  <si>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</si>
  <si>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</si>
  <si>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</si>
  <si>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</si>
  <si>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</si>
  <si>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</si>
  <si>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</si>
  <si>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</si>
  <si>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</si>
  <si>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</si>
  <si>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</si>
  <si>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</si>
  <si>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</si>
  <si>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</si>
  <si>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</si>
  <si>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</si>
  <si>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</si>
  <si>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</si>
  <si>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</si>
  <si>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</si>
  <si>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</si>
  <si>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</si>
  <si>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</si>
  <si>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</si>
  <si>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</si>
  <si>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</si>
  <si>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</si>
  <si>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</si>
  <si>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</si>
  <si>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</si>
  <si>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</si>
  <si>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</si>
  <si>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</si>
  <si>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</si>
  <si>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</si>
  <si>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</si>
  <si>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</si>
  <si>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</si>
  <si>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</si>
  <si>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</si>
  <si>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</si>
  <si>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</si>
  <si>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</si>
  <si>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</si>
  <si>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</si>
  <si>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</si>
  <si>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</si>
  <si>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</si>
  <si>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</si>
  <si>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</si>
  <si>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</si>
  <si>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</si>
  <si>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</si>
  <si>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</si>
  <si>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</si>
  <si>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</si>
  <si>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</si>
  <si>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</si>
  <si>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</si>
  <si>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</si>
  <si>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</si>
  <si>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</si>
  <si>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</si>
  <si>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</si>
  <si>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</si>
  <si>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</si>
  <si>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</si>
  <si>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</si>
  <si>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</si>
  <si>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</si>
  <si>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</si>
  <si>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</si>
  <si>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</si>
  <si>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</si>
  <si>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</si>
  <si>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</si>
  <si>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</si>
  <si>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</si>
  <si>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</si>
  <si>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</si>
  <si>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</si>
  <si>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</si>
  <si>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</si>
  <si>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</si>
  <si>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</si>
  <si>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</si>
  <si>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</si>
  <si>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</si>
  <si>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</si>
  <si>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</si>
  <si>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</si>
  <si>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</si>
  <si>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</si>
  <si>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</si>
  <si>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</si>
  <si>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</si>
  <si>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</si>
  <si>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</si>
  <si>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</si>
  <si>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</si>
  <si>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</si>
  <si>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</si>
  <si>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</si>
  <si>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</si>
  <si>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</si>
  <si>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</si>
  <si>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</si>
  <si>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</si>
  <si>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</si>
  <si>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</si>
  <si>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</si>
  <si>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</si>
  <si>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</si>
  <si>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</si>
  <si>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</si>
  <si>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</si>
  <si>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</si>
  <si>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</si>
  <si>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</si>
  <si>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</si>
  <si>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</si>
  <si>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</si>
  <si>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</si>
  <si>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</si>
  <si>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</si>
  <si>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</si>
  <si>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</si>
  <si>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</si>
  <si>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</si>
  <si>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</si>
  <si>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</si>
  <si>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</si>
  <si>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</si>
  <si>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</si>
  <si>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</si>
  <si>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</si>
  <si>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</si>
  <si>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</si>
  <si>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</si>
  <si>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</si>
  <si>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</si>
  <si>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</si>
  <si>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</si>
  <si>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</si>
  <si>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</si>
  <si>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</si>
  <si>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</si>
  <si>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</si>
  <si>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</si>
  <si>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</si>
  <si>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</si>
  <si>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</si>
  <si>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</si>
  <si>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</si>
  <si>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</si>
  <si>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</si>
  <si>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</si>
  <si>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</si>
  <si>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</si>
  <si>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</si>
  <si>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</si>
  <si>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</si>
  <si>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</si>
  <si>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</si>
  <si>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</si>
  <si>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</si>
  <si>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</si>
  <si>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</si>
  <si>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</si>
  <si>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</si>
  <si>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</si>
  <si>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</si>
  <si>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</si>
  <si>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</si>
  <si>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</si>
  <si>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</si>
  <si>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</si>
  <si>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</si>
  <si>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</si>
  <si>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</si>
  <si>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</si>
  <si>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</si>
  <si>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</si>
  <si>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</si>
  <si>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</si>
  <si>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</si>
  <si>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</si>
  <si>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</si>
  <si>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</si>
  <si>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</si>
  <si>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</si>
  <si>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</si>
  <si>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</si>
  <si>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</si>
  <si>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</si>
  <si>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</si>
  <si>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</si>
  <si>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</si>
  <si>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</si>
  <si>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</si>
  <si>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</si>
  <si>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</si>
  <si>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</si>
  <si>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</si>
  <si>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</si>
  <si>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</si>
  <si>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</si>
  <si>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</si>
  <si>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</si>
  <si>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</si>
  <si>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</si>
  <si>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</si>
  <si>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</si>
  <si>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</si>
  <si>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</si>
  <si>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</si>
  <si>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</si>
  <si>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</si>
  <si>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</si>
  <si>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</si>
  <si>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</si>
  <si>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</si>
  <si>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</si>
  <si>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</si>
  <si>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</si>
  <si>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</si>
  <si>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</si>
  <si>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</si>
  <si>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</si>
  <si>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</si>
  <si>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</si>
  <si>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</si>
  <si>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</si>
  <si>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</si>
  <si>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</si>
  <si>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</si>
  <si>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</si>
  <si>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</si>
  <si>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</si>
  <si>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</si>
  <si>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</si>
  <si>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</si>
  <si>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</si>
  <si>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</si>
  <si>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</si>
  <si>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</si>
  <si>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</si>
  <si>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</si>
  <si>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</si>
  <si>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</si>
  <si>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</si>
  <si>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</si>
  <si>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</si>
  <si>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</si>
  <si>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</si>
  <si>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</si>
  <si>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</si>
  <si>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</si>
  <si>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</si>
  <si>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</si>
  <si>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</si>
  <si>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</si>
  <si>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</si>
  <si>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</si>
  <si>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</si>
  <si>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</si>
  <si>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</si>
  <si>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</si>
  <si>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</si>
  <si>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</si>
  <si>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</si>
  <si>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</si>
  <si>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</si>
  <si>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</si>
  <si>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</si>
  <si>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</si>
  <si>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</si>
  <si>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</si>
  <si>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</si>
  <si>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</si>
  <si>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</si>
  <si>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</si>
  <si>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</si>
  <si>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</si>
  <si>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</si>
  <si>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</si>
  <si>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</si>
  <si>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</si>
  <si>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</si>
  <si>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</si>
  <si>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</si>
  <si>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</si>
  <si>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</si>
  <si>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</si>
  <si>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</si>
  <si>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</si>
  <si>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</si>
  <si>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</si>
  <si>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</si>
  <si>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</si>
  <si>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</si>
  <si>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</si>
  <si>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</si>
  <si>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</si>
  <si>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</si>
  <si>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</si>
  <si>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</si>
  <si>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</si>
  <si>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</si>
  <si>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</si>
  <si>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</si>
  <si>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</si>
  <si>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</si>
  <si>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</si>
  <si>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</si>
  <si>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</si>
  <si>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</si>
  <si>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</si>
  <si>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</si>
  <si>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</si>
  <si>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</si>
  <si>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</si>
  <si>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</si>
  <si>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</si>
  <si>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</si>
  <si>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</si>
  <si>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</si>
  <si>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</si>
  <si>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</si>
  <si>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</si>
  <si>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</si>
  <si>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</si>
  <si>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</si>
  <si>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</si>
  <si>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</si>
  <si>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</si>
  <si>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</si>
  <si>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</si>
  <si>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</si>
  <si>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</si>
  <si>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</si>
  <si>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</si>
  <si>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</si>
  <si>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</si>
  <si>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</si>
  <si>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</si>
  <si>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</si>
  <si>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</si>
  <si>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</si>
  <si>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</si>
  <si>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</si>
  <si>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</si>
  <si>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</si>
  <si>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</si>
  <si>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</si>
  <si>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</si>
  <si>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</si>
  <si>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</si>
  <si>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</si>
  <si>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</si>
  <si>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</si>
  <si>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</si>
  <si>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</si>
  <si>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</si>
  <si>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</si>
  <si>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</si>
  <si>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</si>
  <si>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</si>
  <si>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</si>
  <si>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</si>
  <si>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</si>
  <si>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</si>
  <si>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</si>
  <si>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</si>
  <si>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</si>
  <si>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</si>
  <si>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</si>
  <si>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</si>
  <si>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</si>
  <si>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</si>
  <si>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</si>
  <si>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</si>
  <si>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</si>
  <si>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</si>
  <si>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</si>
  <si>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</si>
  <si>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</si>
  <si>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</si>
  <si>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</si>
  <si>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</si>
  <si>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</si>
  <si>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</si>
  <si>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</si>
  <si>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</si>
  <si>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</si>
  <si>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</si>
  <si>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</si>
  <si>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</si>
  <si>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</si>
  <si>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</si>
  <si>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</si>
  <si>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</si>
  <si>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</si>
  <si>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</si>
  <si>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</si>
  <si>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</si>
  <si>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</si>
  <si>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</si>
  <si>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</si>
  <si>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</si>
  <si>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</si>
  <si>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</si>
  <si>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</si>
  <si>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</si>
  <si>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</si>
  <si>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</si>
  <si>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</si>
  <si>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</si>
  <si>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</si>
  <si>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</si>
  <si>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</si>
  <si>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</si>
  <si>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</si>
  <si>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</si>
  <si>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</si>
  <si>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</si>
  <si>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</si>
  <si>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</si>
  <si>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</si>
  <si>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</si>
  <si>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</si>
  <si>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</si>
  <si>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</si>
  <si>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</si>
  <si>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</si>
  <si>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</si>
  <si>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</si>
  <si>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</si>
  <si>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</si>
  <si>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</si>
  <si>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</si>
  <si>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</si>
  <si>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</si>
  <si>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</si>
  <si>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</si>
  <si>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</si>
  <si>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</si>
  <si>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</si>
  <si>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</si>
  <si>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</si>
  <si>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</si>
  <si>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</si>
  <si>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</si>
  <si>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</si>
  <si>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</si>
  <si>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</si>
  <si>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</si>
  <si>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</si>
  <si>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</si>
  <si>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</si>
  <si>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</si>
  <si>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</si>
  <si>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</si>
  <si>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</si>
  <si>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</si>
  <si>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</si>
  <si>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</si>
  <si>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</si>
  <si>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</si>
  <si>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</si>
  <si>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</si>
  <si>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</si>
  <si>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</si>
  <si>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</si>
  <si>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</si>
  <si>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</si>
  <si>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</si>
  <si>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</si>
  <si>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</si>
  <si>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</si>
  <si>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</si>
  <si>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</si>
  <si>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</si>
  <si>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</si>
  <si>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</si>
  <si>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</si>
  <si>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</si>
  <si>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</si>
  <si>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</si>
  <si>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</si>
  <si>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</si>
  <si>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</si>
  <si>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</si>
  <si>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</si>
  <si>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</si>
  <si>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</si>
  <si>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</si>
  <si>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</si>
  <si>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</si>
  <si>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</si>
  <si>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</si>
  <si>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</si>
  <si>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</si>
  <si>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</si>
  <si>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</si>
  <si>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</si>
  <si>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</si>
  <si>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</si>
  <si>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</si>
  <si>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</si>
  <si>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</si>
  <si>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</si>
  <si>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</si>
  <si>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</si>
  <si>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</si>
  <si>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</si>
  <si>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</si>
  <si>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</si>
  <si>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</si>
  <si>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</si>
  <si>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</si>
  <si>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</si>
  <si>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</si>
  <si>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</si>
  <si>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</si>
  <si>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</si>
  <si>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</si>
  <si>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</si>
  <si>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</si>
  <si>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</si>
  <si>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</si>
  <si>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</si>
  <si>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</si>
  <si>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</si>
  <si>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</si>
  <si>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</si>
  <si>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</si>
  <si>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</si>
  <si>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</si>
  <si>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</si>
  <si>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</si>
  <si>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</si>
  <si>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</si>
  <si>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</si>
  <si>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</si>
  <si>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</si>
  <si>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</si>
  <si>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</si>
  <si>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</si>
  <si>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</si>
  <si>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</si>
  <si>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</si>
  <si>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</si>
  <si>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</si>
  <si>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</si>
  <si>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</si>
  <si>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</si>
  <si>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</si>
  <si>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</si>
  <si>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</si>
  <si>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</si>
  <si>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</si>
  <si>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</si>
  <si>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</si>
  <si>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</si>
  <si>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</si>
  <si>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</si>
  <si>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</si>
  <si>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</si>
  <si>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</si>
  <si>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</si>
  <si>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</si>
  <si>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</si>
  <si>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</si>
  <si>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</si>
  <si>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</si>
  <si>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</si>
  <si>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</si>
  <si>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</si>
  <si>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</si>
  <si>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</si>
  <si>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</si>
  <si>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</si>
  <si>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</si>
  <si>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</si>
  <si>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</si>
  <si>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</si>
  <si>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</si>
  <si>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</si>
  <si>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</si>
  <si>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</si>
  <si>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</si>
  <si>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</si>
  <si>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</si>
  <si>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</si>
  <si>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</si>
  <si>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</si>
  <si>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</si>
  <si>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</si>
  <si>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</si>
  <si>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</si>
  <si>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</si>
  <si>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</si>
  <si>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</si>
  <si>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</si>
  <si>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</si>
  <si>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</si>
  <si>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</si>
  <si>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</si>
  <si>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</si>
  <si>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</si>
  <si>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</si>
  <si>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</si>
  <si>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</si>
  <si>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</si>
  <si>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</si>
  <si>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</si>
  <si>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</si>
  <si>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</si>
  <si>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</si>
  <si>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</si>
  <si>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</si>
  <si>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</si>
  <si>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</si>
  <si>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</si>
  <si>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</si>
  <si>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</si>
  <si>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</si>
  <si>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</si>
  <si>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</si>
  <si>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</si>
  <si>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</si>
  <si>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</si>
  <si>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</si>
  <si>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</si>
  <si>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</si>
  <si>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</si>
  <si>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</si>
  <si>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</si>
  <si>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</si>
  <si>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</si>
  <si>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</si>
  <si>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</si>
  <si>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</si>
  <si>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</si>
  <si>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</si>
  <si>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</si>
  <si>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</si>
  <si>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</si>
  <si>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</si>
  <si>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</si>
  <si>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</si>
  <si>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</si>
  <si>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</si>
  <si>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</si>
  <si>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</si>
  <si>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</si>
  <si>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</si>
  <si>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</si>
  <si>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</si>
  <si>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</si>
  <si>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</si>
  <si>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</si>
  <si>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</si>
  <si>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</si>
  <si>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</si>
  <si>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</si>
  <si>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</si>
  <si>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</si>
  <si>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</si>
  <si>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</si>
  <si>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гр. София  ул.  "Аксаков" № 7 А</t>
  </si>
  <si>
    <t>029811131</t>
  </si>
  <si>
    <t>office.optimaodit@gmail.com</t>
  </si>
  <si>
    <t>"Оптима одит" АД</t>
  </si>
  <si>
    <t>Марина Кейп Турс ЕООД</t>
  </si>
  <si>
    <t>Радостина Пантелеева и Недялко Динев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</si>
</sst>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43555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43580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"Оптима одит"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43555</v>
      </c>
    </row>
    <row r="11" spans="1:2" ht="15.75">
      <c r="A11" s="7" t="s">
        <v>668</v>
      </c>
      <c r="B11" s="357">
        <v>43580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688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5">
      <selection activeCell="C90" sqref="C9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356</v>
      </c>
      <c r="D13" s="138">
        <v>377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5</v>
      </c>
      <c r="D14" s="138">
        <v>5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</v>
      </c>
      <c r="D16" s="138">
        <v>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</v>
      </c>
      <c r="D17" s="138">
        <v>6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365</v>
      </c>
      <c r="D20" s="377">
        <f>SUM(D12:D19)</f>
        <v>391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439</v>
      </c>
      <c r="H28" s="375">
        <f>SUM(H29:H31)</f>
        <v>351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802</v>
      </c>
      <c r="H29" s="138">
        <v>714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-363</v>
      </c>
      <c r="H30" s="138">
        <v>-363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-103</v>
      </c>
      <c r="H32" s="138">
        <v>-26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336</v>
      </c>
      <c r="H34" s="377">
        <f>H28+H32+H33</f>
        <v>325</v>
      </c>
    </row>
    <row r="35" spans="1:8" ht="15.7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341</v>
      </c>
      <c r="H37" s="379">
        <f>H26+H18+H34</f>
        <v>330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2143</v>
      </c>
      <c r="H49" s="137">
        <v>873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2143</v>
      </c>
      <c r="H50" s="375">
        <f>SUM(H44:H49)</f>
        <v>873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21</v>
      </c>
      <c r="D55" s="270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396</v>
      </c>
      <c r="D56" s="381">
        <f>D20+D21+D22+D28+D33+D46+D52+D54+D55</f>
        <v>422</v>
      </c>
      <c r="E56" s="87" t="s">
        <v>557</v>
      </c>
      <c r="F56" s="86" t="s">
        <v>172</v>
      </c>
      <c r="G56" s="378">
        <f>G50+G52+G53+G54+G55</f>
        <v>2143</v>
      </c>
      <c r="H56" s="379">
        <f>H50+H52+H53+H54+H55</f>
        <v>873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594</v>
      </c>
      <c r="D59" s="138">
        <v>703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350</v>
      </c>
      <c r="D61" s="138">
        <v>356</v>
      </c>
      <c r="E61" s="141" t="s">
        <v>188</v>
      </c>
      <c r="F61" s="80" t="s">
        <v>189</v>
      </c>
      <c r="G61" s="374">
        <f>SUM(G62:G68)</f>
        <v>3336</v>
      </c>
      <c r="H61" s="375">
        <f>SUM(H62:H68)</f>
        <v>3846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2563</v>
      </c>
      <c r="H62" s="138">
        <v>2757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599</v>
      </c>
      <c r="H64" s="138">
        <v>377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944</v>
      </c>
      <c r="D65" s="377">
        <f>SUM(D59:D64)</f>
        <v>1059</v>
      </c>
      <c r="E65" s="76" t="s">
        <v>201</v>
      </c>
      <c r="F65" s="80" t="s">
        <v>202</v>
      </c>
      <c r="G65" s="138">
        <v>129</v>
      </c>
      <c r="H65" s="138">
        <v>199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15</v>
      </c>
      <c r="H66" s="138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8">
        <v>167</v>
      </c>
    </row>
    <row r="68" spans="1:8" ht="15.75">
      <c r="A68" s="76" t="s">
        <v>206</v>
      </c>
      <c r="B68" s="78" t="s">
        <v>207</v>
      </c>
      <c r="C68" s="138">
        <v>3118</v>
      </c>
      <c r="D68" s="138">
        <v>2784</v>
      </c>
      <c r="E68" s="76" t="s">
        <v>212</v>
      </c>
      <c r="F68" s="80" t="s">
        <v>213</v>
      </c>
      <c r="G68" s="138">
        <v>29</v>
      </c>
      <c r="H68" s="138">
        <v>334</v>
      </c>
    </row>
    <row r="69" spans="1:8" ht="15.75">
      <c r="A69" s="76" t="s">
        <v>210</v>
      </c>
      <c r="B69" s="78" t="s">
        <v>211</v>
      </c>
      <c r="C69" s="138">
        <v>155</v>
      </c>
      <c r="D69" s="138">
        <v>145</v>
      </c>
      <c r="E69" s="142" t="s">
        <v>79</v>
      </c>
      <c r="F69" s="80" t="s">
        <v>216</v>
      </c>
      <c r="G69" s="138">
        <f>225+18</f>
        <v>243</v>
      </c>
      <c r="H69" s="138">
        <v>267</v>
      </c>
    </row>
    <row r="70" spans="1:8" ht="15.75">
      <c r="A70" s="76" t="s">
        <v>214</v>
      </c>
      <c r="B70" s="78" t="s">
        <v>215</v>
      </c>
      <c r="C70" s="138">
        <v>3</v>
      </c>
      <c r="D70" s="138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3579</v>
      </c>
      <c r="H71" s="377">
        <f>H59+H60+H61+H69+H70</f>
        <v>4113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10</v>
      </c>
      <c r="D73" s="138">
        <v>10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1378</v>
      </c>
      <c r="D75" s="138">
        <v>734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4664</v>
      </c>
      <c r="D76" s="377">
        <f>SUM(D68:D75)</f>
        <v>3675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3579</v>
      </c>
      <c r="H79" s="379">
        <f>H71+H73+H75+H77</f>
        <v>4113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55</v>
      </c>
      <c r="D88" s="138">
        <v>119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4</v>
      </c>
      <c r="D89" s="138">
        <v>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>
        <v>14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59</v>
      </c>
      <c r="D92" s="377">
        <f>SUM(D88:D91)</f>
        <v>138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5667</v>
      </c>
      <c r="D94" s="381">
        <f>D65+D76+D85+D92+D93</f>
        <v>4872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6063</v>
      </c>
      <c r="D95" s="383">
        <f>D94+D56</f>
        <v>5294</v>
      </c>
      <c r="E95" s="169" t="s">
        <v>635</v>
      </c>
      <c r="F95" s="280" t="s">
        <v>268</v>
      </c>
      <c r="G95" s="382">
        <f>G37+G40+G56+G79</f>
        <v>6063</v>
      </c>
      <c r="H95" s="383">
        <f>H37+H40+H56+H79</f>
        <v>5316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43580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"Оптима одит"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4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</v>
      </c>
      <c r="D12" s="256">
        <v>21</v>
      </c>
      <c r="E12" s="135" t="s">
        <v>277</v>
      </c>
      <c r="F12" s="180" t="s">
        <v>278</v>
      </c>
      <c r="G12" s="256"/>
      <c r="H12" s="257">
        <v>9</v>
      </c>
    </row>
    <row r="13" spans="1:8" ht="15.75">
      <c r="A13" s="135" t="s">
        <v>279</v>
      </c>
      <c r="B13" s="131" t="s">
        <v>280</v>
      </c>
      <c r="C13" s="256">
        <v>5</v>
      </c>
      <c r="D13" s="256">
        <v>49</v>
      </c>
      <c r="E13" s="135" t="s">
        <v>281</v>
      </c>
      <c r="F13" s="180" t="s">
        <v>282</v>
      </c>
      <c r="G13" s="256">
        <v>2</v>
      </c>
      <c r="H13" s="257"/>
    </row>
    <row r="14" spans="1:8" ht="15.75">
      <c r="A14" s="135" t="s">
        <v>283</v>
      </c>
      <c r="B14" s="131" t="s">
        <v>284</v>
      </c>
      <c r="C14" s="256">
        <v>2</v>
      </c>
      <c r="D14" s="256">
        <v>14</v>
      </c>
      <c r="E14" s="185" t="s">
        <v>285</v>
      </c>
      <c r="F14" s="180" t="s">
        <v>286</v>
      </c>
      <c r="G14" s="256">
        <v>66</v>
      </c>
      <c r="H14" s="257">
        <v>98</v>
      </c>
    </row>
    <row r="15" spans="1:8" ht="15.75">
      <c r="A15" s="135" t="s">
        <v>287</v>
      </c>
      <c r="B15" s="131" t="s">
        <v>288</v>
      </c>
      <c r="C15" s="256">
        <v>41</v>
      </c>
      <c r="D15" s="256">
        <v>36</v>
      </c>
      <c r="E15" s="185" t="s">
        <v>79</v>
      </c>
      <c r="F15" s="180" t="s">
        <v>289</v>
      </c>
      <c r="G15" s="256">
        <v>1</v>
      </c>
      <c r="H15" s="257"/>
    </row>
    <row r="16" spans="1:8" ht="15.75">
      <c r="A16" s="135" t="s">
        <v>290</v>
      </c>
      <c r="B16" s="131" t="s">
        <v>291</v>
      </c>
      <c r="C16" s="256">
        <v>6</v>
      </c>
      <c r="D16" s="256">
        <v>7</v>
      </c>
      <c r="E16" s="176" t="s">
        <v>52</v>
      </c>
      <c r="F16" s="204" t="s">
        <v>292</v>
      </c>
      <c r="G16" s="407">
        <f>SUM(G12:G15)</f>
        <v>69</v>
      </c>
      <c r="H16" s="408">
        <f>SUM(H12:H15)</f>
        <v>107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>
        <v>4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61</v>
      </c>
      <c r="D22" s="408">
        <f>SUM(D12:D18)+D19</f>
        <v>132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110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111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172</v>
      </c>
      <c r="D31" s="414">
        <f>D29+D22</f>
        <v>133</v>
      </c>
      <c r="E31" s="191" t="s">
        <v>548</v>
      </c>
      <c r="F31" s="206" t="s">
        <v>331</v>
      </c>
      <c r="G31" s="193">
        <f>G16+G18+G27</f>
        <v>69</v>
      </c>
      <c r="H31" s="194">
        <f>H16+H18+H27</f>
        <v>107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103</v>
      </c>
      <c r="H33" s="408">
        <f>IF((D31-H31)&gt;0,D31-H31,0)</f>
        <v>26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172</v>
      </c>
      <c r="D36" s="416">
        <f>D31-D34+D35</f>
        <v>133</v>
      </c>
      <c r="E36" s="202" t="s">
        <v>346</v>
      </c>
      <c r="F36" s="196" t="s">
        <v>347</v>
      </c>
      <c r="G36" s="207">
        <f>G35-G34+G31</f>
        <v>69</v>
      </c>
      <c r="H36" s="208">
        <f>H35-H34+H31</f>
        <v>107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103</v>
      </c>
      <c r="H37" s="194">
        <f>IF((D36-H36)&gt;0,D36-H36,0)</f>
        <v>26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103</v>
      </c>
      <c r="H42" s="184">
        <f>IF(H37&gt;0,IF(D38+H37&lt;0,0,D38+H37),IF(D37-D38&lt;0,D38-D37,0))</f>
        <v>26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103</v>
      </c>
      <c r="H44" s="208">
        <f>IF(D42=0,IF(H42-H43&gt;0,H42-H43+D43,0),IF(D42-D43&lt;0,D43-D42+H43,0))</f>
        <v>26</v>
      </c>
    </row>
    <row r="45" spans="1:8" ht="16.5" thickBot="1">
      <c r="A45" s="210" t="s">
        <v>371</v>
      </c>
      <c r="B45" s="211" t="s">
        <v>372</v>
      </c>
      <c r="C45" s="409">
        <f>C36+C38+C42</f>
        <v>172</v>
      </c>
      <c r="D45" s="410">
        <f>D36+D38+D42</f>
        <v>133</v>
      </c>
      <c r="E45" s="210" t="s">
        <v>373</v>
      </c>
      <c r="F45" s="212" t="s">
        <v>374</v>
      </c>
      <c r="G45" s="409">
        <f>G42+G36</f>
        <v>172</v>
      </c>
      <c r="H45" s="410">
        <f>H42+H36</f>
        <v>133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43580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"Оптима одит"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2">
      <selection activeCell="D26" sqref="D2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41</v>
      </c>
      <c r="D11" s="138">
        <v>60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-21</v>
      </c>
      <c r="D12" s="138">
        <v>-35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-28</v>
      </c>
      <c r="D14" s="138">
        <v>-16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-631</v>
      </c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-75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-6</v>
      </c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683</v>
      </c>
      <c r="D20" s="138">
        <v>-25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-37</v>
      </c>
      <c r="D21" s="438">
        <f>SUM(D11:D20)</f>
        <v>-16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-37</v>
      </c>
      <c r="D44" s="247">
        <f>D43+D33+D21</f>
        <v>-16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96</v>
      </c>
      <c r="D45" s="249">
        <v>368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59</v>
      </c>
      <c r="D46" s="251">
        <f>D45+D44</f>
        <v>352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59</v>
      </c>
      <c r="D47" s="238">
        <v>334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17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43580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"Оптима одит"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0">
      <selection activeCell="D21" sqref="D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688</v>
      </c>
      <c r="J13" s="363">
        <f>'1-Баланс'!H30+'1-Баланс'!H33</f>
        <v>-363</v>
      </c>
      <c r="K13" s="364"/>
      <c r="L13" s="363">
        <f>SUM(C13:K13)</f>
        <v>330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688</v>
      </c>
      <c r="J17" s="432">
        <f t="shared" si="2"/>
        <v>-363</v>
      </c>
      <c r="K17" s="432">
        <f t="shared" si="2"/>
        <v>0</v>
      </c>
      <c r="L17" s="363">
        <f t="shared" si="1"/>
        <v>330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-103</v>
      </c>
      <c r="J18" s="363">
        <f>+'1-Баланс'!G33</f>
        <v>0</v>
      </c>
      <c r="K18" s="364"/>
      <c r="L18" s="363">
        <f t="shared" si="1"/>
        <v>-103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585</v>
      </c>
      <c r="J31" s="432">
        <f t="shared" si="6"/>
        <v>-363</v>
      </c>
      <c r="K31" s="432">
        <f t="shared" si="6"/>
        <v>0</v>
      </c>
      <c r="L31" s="363">
        <f t="shared" si="1"/>
        <v>227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585</v>
      </c>
      <c r="J34" s="366">
        <f t="shared" si="7"/>
        <v>-363</v>
      </c>
      <c r="K34" s="366">
        <f t="shared" si="7"/>
        <v>0</v>
      </c>
      <c r="L34" s="430">
        <f t="shared" si="1"/>
        <v>227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43580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"Оптима одит"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31.03.2019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689</v>
      </c>
      <c r="B12" s="459"/>
      <c r="C12" s="79">
        <v>10</v>
      </c>
      <c r="D12" s="79">
        <v>100</v>
      </c>
      <c r="E12" s="79"/>
      <c r="F12" s="260">
        <f>C12-E12</f>
        <v>10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</v>
      </c>
      <c r="D27" s="263"/>
      <c r="E27" s="263">
        <f>SUM(E12:E26)</f>
        <v>0</v>
      </c>
      <c r="F27" s="263">
        <f>SUM(F12:F26)</f>
        <v>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43580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"Оптима одит"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31.03.2019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6063</v>
      </c>
      <c r="D6" s="454">
        <f aca="true" t="shared" si="0" ref="D6:D15">C6-E6</f>
        <v>0</v>
      </c>
      <c r="E6" s="453">
        <f>'1-Баланс'!G95</f>
        <v>6063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341</v>
      </c>
      <c r="D7" s="454">
        <f t="shared" si="0"/>
        <v>336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103</v>
      </c>
      <c r="D8" s="454">
        <f t="shared" si="0"/>
        <v>206</v>
      </c>
      <c r="E8" s="453">
        <f>ABS('2-Отчет за доходите'!C44)-ABS('2-Отчет за доходите'!G44)</f>
        <v>-103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138</v>
      </c>
      <c r="D9" s="454">
        <f t="shared" si="0"/>
        <v>42</v>
      </c>
      <c r="E9" s="453">
        <f>'3-Отчет за паричния поток'!C45</f>
        <v>96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59</v>
      </c>
      <c r="D10" s="454">
        <f t="shared" si="0"/>
        <v>0</v>
      </c>
      <c r="E10" s="453">
        <f>'3-Отчет за паричния поток'!C46</f>
        <v>59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341</v>
      </c>
      <c r="D11" s="454">
        <f t="shared" si="0"/>
        <v>114</v>
      </c>
      <c r="E11" s="453">
        <f>'4-Отчет за собствения капитал'!L34</f>
        <v>227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10</v>
      </c>
      <c r="D12" s="454">
        <f t="shared" si="0"/>
        <v>0</v>
      </c>
      <c r="E12" s="453">
        <f>'Справка 5'!C27+'Справка 5'!C97</f>
        <v>10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1.4927536231884058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0.3020527859237537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0.01800069905627403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0.01698828962559789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0.4011627906976744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1.5834031852472759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1.3196423582006147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0.01648505169041632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0.01648505169041632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0.052711993888464474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0.011380504700643246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0.8627214170692431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16.780058651026394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0.9437572158997197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110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0.3225806451612903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1.6231884057971016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51.089285714285715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60">
        <f aca="true" t="shared" si="2" ref="C3:C34">endDate</f>
        <v>43555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60">
        <f t="shared" si="2"/>
        <v>43555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356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60">
        <f t="shared" si="2"/>
        <v>43555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5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60">
        <f t="shared" si="2"/>
        <v>43555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60">
        <f t="shared" si="2"/>
        <v>43555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60">
        <f t="shared" si="2"/>
        <v>43555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60">
        <f t="shared" si="2"/>
        <v>43555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60">
        <f t="shared" si="2"/>
        <v>43555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60">
        <f t="shared" si="2"/>
        <v>43555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365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60">
        <f t="shared" si="2"/>
        <v>43555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60">
        <f t="shared" si="2"/>
        <v>43555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60">
        <f t="shared" si="2"/>
        <v>43555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60">
        <f t="shared" si="2"/>
        <v>43555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60">
        <f t="shared" si="2"/>
        <v>43555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60">
        <f t="shared" si="2"/>
        <v>43555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60">
        <f t="shared" si="2"/>
        <v>43555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60">
        <f t="shared" si="2"/>
        <v>43555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60">
        <f t="shared" si="2"/>
        <v>43555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60">
        <f t="shared" si="2"/>
        <v>43555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60">
        <f t="shared" si="2"/>
        <v>43555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60">
        <f t="shared" si="2"/>
        <v>43555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60">
        <f t="shared" si="2"/>
        <v>43555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60">
        <f t="shared" si="2"/>
        <v>43555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60">
        <f t="shared" si="2"/>
        <v>43555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60">
        <f t="shared" si="2"/>
        <v>43555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60">
        <f t="shared" si="2"/>
        <v>43555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60">
        <f t="shared" si="2"/>
        <v>43555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60">
        <f t="shared" si="2"/>
        <v>43555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60">
        <f t="shared" si="2"/>
        <v>43555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60">
        <f t="shared" si="2"/>
        <v>43555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60">
        <f t="shared" si="2"/>
        <v>43555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60">
        <f t="shared" si="2"/>
        <v>43555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60">
        <f aca="true" t="shared" si="5" ref="C35:C66">endDate</f>
        <v>43555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60">
        <f t="shared" si="5"/>
        <v>43555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60">
        <f t="shared" si="5"/>
        <v>43555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60">
        <f t="shared" si="5"/>
        <v>43555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60">
        <f t="shared" si="5"/>
        <v>43555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60">
        <f t="shared" si="5"/>
        <v>43555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60">
        <f t="shared" si="5"/>
        <v>43555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396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60">
        <f t="shared" si="5"/>
        <v>43555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594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60">
        <f t="shared" si="5"/>
        <v>43555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60">
        <f t="shared" si="5"/>
        <v>43555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350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60">
        <f t="shared" si="5"/>
        <v>43555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60">
        <f t="shared" si="5"/>
        <v>43555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60">
        <f t="shared" si="5"/>
        <v>43555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60">
        <f t="shared" si="5"/>
        <v>43555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944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60">
        <f t="shared" si="5"/>
        <v>43555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3118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60">
        <f t="shared" si="5"/>
        <v>43555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155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60">
        <f t="shared" si="5"/>
        <v>43555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60">
        <f t="shared" si="5"/>
        <v>43555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60">
        <f t="shared" si="5"/>
        <v>43555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60">
        <f t="shared" si="5"/>
        <v>43555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60">
        <f t="shared" si="5"/>
        <v>43555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60">
        <f t="shared" si="5"/>
        <v>43555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1378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60">
        <f t="shared" si="5"/>
        <v>43555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4664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60">
        <f t="shared" si="5"/>
        <v>43555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60">
        <f t="shared" si="5"/>
        <v>43555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60">
        <f t="shared" si="5"/>
        <v>43555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60">
        <f t="shared" si="5"/>
        <v>43555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60">
        <f t="shared" si="5"/>
        <v>43555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60">
        <f t="shared" si="5"/>
        <v>43555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60">
        <f t="shared" si="5"/>
        <v>43555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60">
        <f t="shared" si="5"/>
        <v>43555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55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60">
        <f t="shared" si="5"/>
        <v>43555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60">
        <f aca="true" t="shared" si="8" ref="C67:C98">endDate</f>
        <v>43555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60">
        <f t="shared" si="8"/>
        <v>43555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60">
        <f t="shared" si="8"/>
        <v>43555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59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60">
        <f t="shared" si="8"/>
        <v>43555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60">
        <f t="shared" si="8"/>
        <v>43555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5667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60">
        <f t="shared" si="8"/>
        <v>43555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6063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60">
        <f t="shared" si="8"/>
        <v>43555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60">
        <f t="shared" si="8"/>
        <v>43555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60">
        <f t="shared" si="8"/>
        <v>43555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60">
        <f t="shared" si="8"/>
        <v>43555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60">
        <f t="shared" si="8"/>
        <v>43555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60">
        <f t="shared" si="8"/>
        <v>43555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60">
        <f t="shared" si="8"/>
        <v>43555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60">
        <f t="shared" si="8"/>
        <v>43555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60">
        <f t="shared" si="8"/>
        <v>43555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60">
        <f t="shared" si="8"/>
        <v>43555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60">
        <f t="shared" si="8"/>
        <v>43555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60">
        <f t="shared" si="8"/>
        <v>43555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60">
        <f t="shared" si="8"/>
        <v>43555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60">
        <f t="shared" si="8"/>
        <v>43555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60">
        <f t="shared" si="8"/>
        <v>43555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439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60">
        <f t="shared" si="8"/>
        <v>43555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60">
        <f t="shared" si="8"/>
        <v>43555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-363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60">
        <f t="shared" si="8"/>
        <v>43555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60">
        <f t="shared" si="8"/>
        <v>43555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-103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60">
        <f t="shared" si="8"/>
        <v>43555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60">
        <f t="shared" si="8"/>
        <v>43555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336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60">
        <f t="shared" si="8"/>
        <v>43555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341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60">
        <f t="shared" si="8"/>
        <v>43555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60">
        <f t="shared" si="8"/>
        <v>43555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60">
        <f t="shared" si="8"/>
        <v>43555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60">
        <f t="shared" si="8"/>
        <v>43555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60">
        <f aca="true" t="shared" si="11" ref="C99:C125">endDate</f>
        <v>43555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60">
        <f t="shared" si="11"/>
        <v>43555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60">
        <f t="shared" si="11"/>
        <v>43555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2143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60">
        <f t="shared" si="11"/>
        <v>43555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2143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60">
        <f t="shared" si="11"/>
        <v>43555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60">
        <f t="shared" si="11"/>
        <v>43555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60">
        <f t="shared" si="11"/>
        <v>43555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60">
        <f t="shared" si="11"/>
        <v>43555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60">
        <f t="shared" si="11"/>
        <v>43555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2143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60">
        <f t="shared" si="11"/>
        <v>43555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60">
        <f t="shared" si="11"/>
        <v>43555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60">
        <f t="shared" si="11"/>
        <v>43555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3336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60">
        <f t="shared" si="11"/>
        <v>43555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2563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60">
        <f t="shared" si="11"/>
        <v>43555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60">
        <f t="shared" si="11"/>
        <v>43555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599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60">
        <f t="shared" si="11"/>
        <v>43555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129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60">
        <f t="shared" si="11"/>
        <v>43555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60">
        <f t="shared" si="11"/>
        <v>43555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60">
        <f t="shared" si="11"/>
        <v>43555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29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60">
        <f t="shared" si="11"/>
        <v>43555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243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60">
        <f t="shared" si="11"/>
        <v>43555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60">
        <f t="shared" si="11"/>
        <v>43555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3579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60">
        <f t="shared" si="11"/>
        <v>43555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60">
        <f t="shared" si="11"/>
        <v>43555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60">
        <f t="shared" si="11"/>
        <v>43555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60">
        <f t="shared" si="11"/>
        <v>43555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3579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60">
        <f t="shared" si="11"/>
        <v>43555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6063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60">
        <f aca="true" t="shared" si="14" ref="C127:C158">endDate</f>
        <v>43555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60">
        <f t="shared" si="14"/>
        <v>43555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60">
        <f t="shared" si="14"/>
        <v>43555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60">
        <f t="shared" si="14"/>
        <v>43555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41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60">
        <f t="shared" si="14"/>
        <v>43555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6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60">
        <f t="shared" si="14"/>
        <v>43555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60">
        <f t="shared" si="14"/>
        <v>43555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60">
        <f t="shared" si="14"/>
        <v>43555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60">
        <f t="shared" si="14"/>
        <v>43555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60">
        <f t="shared" si="14"/>
        <v>43555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60">
        <f t="shared" si="14"/>
        <v>43555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61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60">
        <f t="shared" si="14"/>
        <v>43555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110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60">
        <f t="shared" si="14"/>
        <v>43555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60">
        <f t="shared" si="14"/>
        <v>43555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60">
        <f t="shared" si="14"/>
        <v>43555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60">
        <f t="shared" si="14"/>
        <v>43555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111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60">
        <f t="shared" si="14"/>
        <v>43555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172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60">
        <f t="shared" si="14"/>
        <v>43555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60">
        <f t="shared" si="14"/>
        <v>43555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60">
        <f t="shared" si="14"/>
        <v>43555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60">
        <f t="shared" si="14"/>
        <v>43555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172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60">
        <f t="shared" si="14"/>
        <v>43555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60">
        <f t="shared" si="14"/>
        <v>43555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60">
        <f t="shared" si="14"/>
        <v>43555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60">
        <f t="shared" si="14"/>
        <v>43555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60">
        <f t="shared" si="14"/>
        <v>43555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60">
        <f t="shared" si="14"/>
        <v>43555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60">
        <f t="shared" si="14"/>
        <v>43555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60">
        <f t="shared" si="14"/>
        <v>43555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60">
        <f t="shared" si="14"/>
        <v>43555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172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60">
        <f t="shared" si="14"/>
        <v>43555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60">
        <f t="shared" si="14"/>
        <v>43555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60">
        <f aca="true" t="shared" si="17" ref="C159:C179">endDate</f>
        <v>43555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66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60">
        <f t="shared" si="17"/>
        <v>43555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60">
        <f t="shared" si="17"/>
        <v>43555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69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60">
        <f t="shared" si="17"/>
        <v>43555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60">
        <f t="shared" si="17"/>
        <v>43555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60">
        <f t="shared" si="17"/>
        <v>43555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60">
        <f t="shared" si="17"/>
        <v>43555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60">
        <f t="shared" si="17"/>
        <v>43555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60">
        <f t="shared" si="17"/>
        <v>43555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60">
        <f t="shared" si="17"/>
        <v>43555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60">
        <f t="shared" si="17"/>
        <v>43555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60">
        <f t="shared" si="17"/>
        <v>43555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69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60">
        <f t="shared" si="17"/>
        <v>43555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103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60">
        <f t="shared" si="17"/>
        <v>43555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60">
        <f t="shared" si="17"/>
        <v>43555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60">
        <f t="shared" si="17"/>
        <v>43555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69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60">
        <f t="shared" si="17"/>
        <v>43555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103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60">
        <f t="shared" si="17"/>
        <v>43555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103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60">
        <f t="shared" si="17"/>
        <v>43555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60">
        <f t="shared" si="17"/>
        <v>43555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103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60">
        <f t="shared" si="17"/>
        <v>43555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60">
        <f aca="true" t="shared" si="20" ref="C181:C216">endDate</f>
        <v>43555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41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60">
        <f t="shared" si="20"/>
        <v>43555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-21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60">
        <f t="shared" si="20"/>
        <v>43555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60">
        <f t="shared" si="20"/>
        <v>43555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-28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60">
        <f t="shared" si="20"/>
        <v>43555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-631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60">
        <f t="shared" si="20"/>
        <v>43555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-75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60">
        <f t="shared" si="20"/>
        <v>43555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60">
        <f t="shared" si="20"/>
        <v>43555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-6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60">
        <f t="shared" si="20"/>
        <v>43555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60">
        <f t="shared" si="20"/>
        <v>43555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683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60">
        <f t="shared" si="20"/>
        <v>43555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-37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60">
        <f t="shared" si="20"/>
        <v>43555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60">
        <f t="shared" si="20"/>
        <v>43555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60">
        <f t="shared" si="20"/>
        <v>43555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60">
        <f t="shared" si="20"/>
        <v>43555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60">
        <f t="shared" si="20"/>
        <v>43555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60">
        <f t="shared" si="20"/>
        <v>43555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60">
        <f t="shared" si="20"/>
        <v>43555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60">
        <f t="shared" si="20"/>
        <v>43555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60">
        <f t="shared" si="20"/>
        <v>43555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60">
        <f t="shared" si="20"/>
        <v>43555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60">
        <f t="shared" si="20"/>
        <v>43555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60">
        <f t="shared" si="20"/>
        <v>43555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60">
        <f t="shared" si="20"/>
        <v>43555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60">
        <f t="shared" si="20"/>
        <v>43555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60">
        <f t="shared" si="20"/>
        <v>43555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60">
        <f t="shared" si="20"/>
        <v>43555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60">
        <f t="shared" si="20"/>
        <v>43555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60">
        <f t="shared" si="20"/>
        <v>43555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60">
        <f t="shared" si="20"/>
        <v>43555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60">
        <f t="shared" si="20"/>
        <v>43555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60">
        <f t="shared" si="20"/>
        <v>43555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-37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60">
        <f t="shared" si="20"/>
        <v>43555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96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60">
        <f t="shared" si="20"/>
        <v>43555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59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60">
        <f t="shared" si="20"/>
        <v>43555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59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60">
        <f t="shared" si="20"/>
        <v>43555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60">
        <f aca="true" t="shared" si="23" ref="C218:C281">endDate</f>
        <v>43555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60">
        <f t="shared" si="23"/>
        <v>43555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60">
        <f t="shared" si="23"/>
        <v>43555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60">
        <f t="shared" si="23"/>
        <v>43555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60">
        <f t="shared" si="23"/>
        <v>43555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60">
        <f t="shared" si="23"/>
        <v>43555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60">
        <f t="shared" si="23"/>
        <v>43555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60">
        <f t="shared" si="23"/>
        <v>43555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60">
        <f t="shared" si="23"/>
        <v>43555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60">
        <f t="shared" si="23"/>
        <v>43555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60">
        <f t="shared" si="23"/>
        <v>43555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60">
        <f t="shared" si="23"/>
        <v>43555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60">
        <f t="shared" si="23"/>
        <v>43555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60">
        <f t="shared" si="23"/>
        <v>43555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60">
        <f t="shared" si="23"/>
        <v>43555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60">
        <f t="shared" si="23"/>
        <v>43555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60">
        <f t="shared" si="23"/>
        <v>43555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60">
        <f t="shared" si="23"/>
        <v>43555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60">
        <f t="shared" si="23"/>
        <v>43555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60">
        <f t="shared" si="23"/>
        <v>43555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60">
        <f t="shared" si="23"/>
        <v>43555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60">
        <f t="shared" si="23"/>
        <v>43555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60">
        <f t="shared" si="23"/>
        <v>43555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60">
        <f t="shared" si="23"/>
        <v>43555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60">
        <f t="shared" si="23"/>
        <v>43555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60">
        <f t="shared" si="23"/>
        <v>43555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60">
        <f t="shared" si="23"/>
        <v>43555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60">
        <f t="shared" si="23"/>
        <v>43555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60">
        <f t="shared" si="23"/>
        <v>43555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60">
        <f t="shared" si="23"/>
        <v>43555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60">
        <f t="shared" si="23"/>
        <v>43555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60">
        <f t="shared" si="23"/>
        <v>43555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60">
        <f t="shared" si="23"/>
        <v>43555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60">
        <f t="shared" si="23"/>
        <v>43555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60">
        <f t="shared" si="23"/>
        <v>43555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60">
        <f t="shared" si="23"/>
        <v>43555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60">
        <f t="shared" si="23"/>
        <v>43555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60">
        <f t="shared" si="23"/>
        <v>43555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60">
        <f t="shared" si="23"/>
        <v>43555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60">
        <f t="shared" si="23"/>
        <v>43555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60">
        <f t="shared" si="23"/>
        <v>43555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60">
        <f t="shared" si="23"/>
        <v>43555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60">
        <f t="shared" si="23"/>
        <v>43555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60">
        <f t="shared" si="23"/>
        <v>43555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60">
        <f t="shared" si="23"/>
        <v>43555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60">
        <f t="shared" si="23"/>
        <v>43555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60">
        <f t="shared" si="23"/>
        <v>43555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60">
        <f t="shared" si="23"/>
        <v>43555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60">
        <f t="shared" si="23"/>
        <v>43555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60">
        <f t="shared" si="23"/>
        <v>43555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60">
        <f t="shared" si="23"/>
        <v>43555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60">
        <f t="shared" si="23"/>
        <v>43555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60">
        <f t="shared" si="23"/>
        <v>43555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60">
        <f t="shared" si="23"/>
        <v>43555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60">
        <f t="shared" si="23"/>
        <v>43555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60">
        <f t="shared" si="23"/>
        <v>43555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60">
        <f t="shared" si="23"/>
        <v>43555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60">
        <f t="shared" si="23"/>
        <v>43555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60">
        <f t="shared" si="23"/>
        <v>43555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60">
        <f t="shared" si="23"/>
        <v>43555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60">
        <f t="shared" si="23"/>
        <v>43555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60">
        <f t="shared" si="23"/>
        <v>43555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60">
        <f t="shared" si="23"/>
        <v>43555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60">
        <f t="shared" si="23"/>
        <v>43555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60">
        <f aca="true" t="shared" si="26" ref="C282:C345">endDate</f>
        <v>43555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60">
        <f t="shared" si="26"/>
        <v>43555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60">
        <f t="shared" si="26"/>
        <v>43555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60">
        <f t="shared" si="26"/>
        <v>43555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60">
        <f t="shared" si="26"/>
        <v>43555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60">
        <f t="shared" si="26"/>
        <v>43555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60">
        <f t="shared" si="26"/>
        <v>43555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60">
        <f t="shared" si="26"/>
        <v>43555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60">
        <f t="shared" si="26"/>
        <v>43555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60">
        <f t="shared" si="26"/>
        <v>43555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60">
        <f t="shared" si="26"/>
        <v>43555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60">
        <f t="shared" si="26"/>
        <v>43555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60">
        <f t="shared" si="26"/>
        <v>43555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60">
        <f t="shared" si="26"/>
        <v>43555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60">
        <f t="shared" si="26"/>
        <v>43555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60">
        <f t="shared" si="26"/>
        <v>43555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60">
        <f t="shared" si="26"/>
        <v>43555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60">
        <f t="shared" si="26"/>
        <v>43555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60">
        <f t="shared" si="26"/>
        <v>43555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60">
        <f t="shared" si="26"/>
        <v>43555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60">
        <f t="shared" si="26"/>
        <v>43555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60">
        <f t="shared" si="26"/>
        <v>43555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60">
        <f t="shared" si="26"/>
        <v>43555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60">
        <f t="shared" si="26"/>
        <v>43555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60">
        <f t="shared" si="26"/>
        <v>43555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60">
        <f t="shared" si="26"/>
        <v>43555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60">
        <f t="shared" si="26"/>
        <v>43555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60">
        <f t="shared" si="26"/>
        <v>43555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60">
        <f t="shared" si="26"/>
        <v>43555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60">
        <f t="shared" si="26"/>
        <v>43555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60">
        <f t="shared" si="26"/>
        <v>43555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60">
        <f t="shared" si="26"/>
        <v>43555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60">
        <f t="shared" si="26"/>
        <v>43555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60">
        <f t="shared" si="26"/>
        <v>43555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60">
        <f t="shared" si="26"/>
        <v>43555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60">
        <f t="shared" si="26"/>
        <v>43555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60">
        <f t="shared" si="26"/>
        <v>43555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60">
        <f t="shared" si="26"/>
        <v>43555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60">
        <f t="shared" si="26"/>
        <v>43555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60">
        <f t="shared" si="26"/>
        <v>43555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60">
        <f t="shared" si="26"/>
        <v>43555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60">
        <f t="shared" si="26"/>
        <v>43555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60">
        <f t="shared" si="26"/>
        <v>43555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60">
        <f t="shared" si="26"/>
        <v>43555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60">
        <f t="shared" si="26"/>
        <v>43555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60">
        <f t="shared" si="26"/>
        <v>43555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60">
        <f t="shared" si="26"/>
        <v>43555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60">
        <f t="shared" si="26"/>
        <v>43555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60">
        <f t="shared" si="26"/>
        <v>43555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60">
        <f t="shared" si="26"/>
        <v>43555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60">
        <f t="shared" si="26"/>
        <v>43555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60">
        <f t="shared" si="26"/>
        <v>43555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60">
        <f t="shared" si="26"/>
        <v>43555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60">
        <f t="shared" si="26"/>
        <v>43555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60">
        <f t="shared" si="26"/>
        <v>43555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60">
        <f t="shared" si="26"/>
        <v>43555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60">
        <f t="shared" si="26"/>
        <v>43555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60">
        <f t="shared" si="26"/>
        <v>43555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60">
        <f t="shared" si="26"/>
        <v>43555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60">
        <f t="shared" si="26"/>
        <v>43555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60">
        <f t="shared" si="26"/>
        <v>43555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60">
        <f t="shared" si="26"/>
        <v>43555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60">
        <f t="shared" si="26"/>
        <v>43555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60">
        <f t="shared" si="26"/>
        <v>43555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60">
        <f aca="true" t="shared" si="29" ref="C346:C409">endDate</f>
        <v>43555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60">
        <f t="shared" si="29"/>
        <v>43555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60">
        <f t="shared" si="29"/>
        <v>43555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60">
        <f t="shared" si="29"/>
        <v>43555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60">
        <f t="shared" si="29"/>
        <v>43555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688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60">
        <f t="shared" si="29"/>
        <v>43555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60">
        <f t="shared" si="29"/>
        <v>43555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60">
        <f t="shared" si="29"/>
        <v>43555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60">
        <f t="shared" si="29"/>
        <v>43555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688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60">
        <f t="shared" si="29"/>
        <v>43555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-103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60">
        <f t="shared" si="29"/>
        <v>43555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60">
        <f t="shared" si="29"/>
        <v>43555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60">
        <f t="shared" si="29"/>
        <v>43555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60">
        <f t="shared" si="29"/>
        <v>43555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60">
        <f t="shared" si="29"/>
        <v>43555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60">
        <f t="shared" si="29"/>
        <v>43555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60">
        <f t="shared" si="29"/>
        <v>43555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60">
        <f t="shared" si="29"/>
        <v>43555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60">
        <f t="shared" si="29"/>
        <v>43555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60">
        <f t="shared" si="29"/>
        <v>43555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60">
        <f t="shared" si="29"/>
        <v>43555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60">
        <f t="shared" si="29"/>
        <v>43555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60">
        <f t="shared" si="29"/>
        <v>43555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585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60">
        <f t="shared" si="29"/>
        <v>43555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60">
        <f t="shared" si="29"/>
        <v>43555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60">
        <f t="shared" si="29"/>
        <v>43555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585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60">
        <f t="shared" si="29"/>
        <v>43555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-363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60">
        <f t="shared" si="29"/>
        <v>43555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60">
        <f t="shared" si="29"/>
        <v>43555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60">
        <f t="shared" si="29"/>
        <v>43555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60">
        <f t="shared" si="29"/>
        <v>43555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-363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60">
        <f t="shared" si="29"/>
        <v>43555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60">
        <f t="shared" si="29"/>
        <v>43555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60">
        <f t="shared" si="29"/>
        <v>43555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60">
        <f t="shared" si="29"/>
        <v>43555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60">
        <f t="shared" si="29"/>
        <v>43555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60">
        <f t="shared" si="29"/>
        <v>43555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60">
        <f t="shared" si="29"/>
        <v>43555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60">
        <f t="shared" si="29"/>
        <v>43555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60">
        <f t="shared" si="29"/>
        <v>43555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60">
        <f t="shared" si="29"/>
        <v>43555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60">
        <f t="shared" si="29"/>
        <v>43555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60">
        <f t="shared" si="29"/>
        <v>43555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60">
        <f t="shared" si="29"/>
        <v>43555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60">
        <f t="shared" si="29"/>
        <v>43555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-363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60">
        <f t="shared" si="29"/>
        <v>43555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60">
        <f t="shared" si="29"/>
        <v>43555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60">
        <f t="shared" si="29"/>
        <v>43555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-363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60">
        <f t="shared" si="29"/>
        <v>43555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60">
        <f t="shared" si="29"/>
        <v>43555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60">
        <f t="shared" si="29"/>
        <v>43555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60">
        <f t="shared" si="29"/>
        <v>43555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60">
        <f t="shared" si="29"/>
        <v>43555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60">
        <f t="shared" si="29"/>
        <v>43555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60">
        <f t="shared" si="29"/>
        <v>43555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60">
        <f t="shared" si="29"/>
        <v>43555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60">
        <f t="shared" si="29"/>
        <v>43555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60">
        <f t="shared" si="29"/>
        <v>43555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60">
        <f t="shared" si="29"/>
        <v>43555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60">
        <f t="shared" si="29"/>
        <v>43555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60">
        <f t="shared" si="29"/>
        <v>43555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60">
        <f t="shared" si="29"/>
        <v>43555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60">
        <f t="shared" si="29"/>
        <v>43555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60">
        <f t="shared" si="29"/>
        <v>43555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60">
        <f aca="true" t="shared" si="32" ref="C410:C459">endDate</f>
        <v>43555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60">
        <f t="shared" si="32"/>
        <v>43555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60">
        <f t="shared" si="32"/>
        <v>43555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60">
        <f t="shared" si="32"/>
        <v>43555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60">
        <f t="shared" si="32"/>
        <v>43555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60">
        <f t="shared" si="32"/>
        <v>43555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60">
        <f t="shared" si="32"/>
        <v>43555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330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60">
        <f t="shared" si="32"/>
        <v>43555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60">
        <f t="shared" si="32"/>
        <v>43555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60">
        <f t="shared" si="32"/>
        <v>43555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60">
        <f t="shared" si="32"/>
        <v>43555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330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60">
        <f t="shared" si="32"/>
        <v>43555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-103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60">
        <f t="shared" si="32"/>
        <v>43555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60">
        <f t="shared" si="32"/>
        <v>43555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60">
        <f t="shared" si="32"/>
        <v>43555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60">
        <f t="shared" si="32"/>
        <v>43555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60">
        <f t="shared" si="32"/>
        <v>43555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60">
        <f t="shared" si="32"/>
        <v>43555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60">
        <f t="shared" si="32"/>
        <v>43555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60">
        <f t="shared" si="32"/>
        <v>43555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60">
        <f t="shared" si="32"/>
        <v>43555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60">
        <f t="shared" si="32"/>
        <v>43555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60">
        <f t="shared" si="32"/>
        <v>43555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60">
        <f t="shared" si="32"/>
        <v>43555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60">
        <f t="shared" si="32"/>
        <v>43555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227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60">
        <f t="shared" si="32"/>
        <v>43555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60">
        <f t="shared" si="32"/>
        <v>43555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60">
        <f t="shared" si="32"/>
        <v>43555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227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60">
        <f t="shared" si="32"/>
        <v>43555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60">
        <f t="shared" si="32"/>
        <v>43555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60">
        <f t="shared" si="32"/>
        <v>43555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60">
        <f t="shared" si="32"/>
        <v>43555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60">
        <f t="shared" si="32"/>
        <v>43555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60">
        <f t="shared" si="32"/>
        <v>43555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60">
        <f t="shared" si="32"/>
        <v>43555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60">
        <f t="shared" si="32"/>
        <v>43555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60">
        <f t="shared" si="32"/>
        <v>43555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60">
        <f t="shared" si="32"/>
        <v>43555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60">
        <f t="shared" si="32"/>
        <v>43555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60">
        <f t="shared" si="32"/>
        <v>43555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60">
        <f t="shared" si="32"/>
        <v>43555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60">
        <f t="shared" si="32"/>
        <v>43555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60">
        <f t="shared" si="32"/>
        <v>43555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60">
        <f t="shared" si="32"/>
        <v>43555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60">
        <f t="shared" si="32"/>
        <v>43555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60">
        <f t="shared" si="32"/>
        <v>43555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60">
        <f t="shared" si="32"/>
        <v>43555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60">
        <f t="shared" si="32"/>
        <v>43555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60">
        <f t="shared" si="32"/>
        <v>43555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60">
        <f t="shared" si="32"/>
        <v>43555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60">
        <f aca="true" t="shared" si="35" ref="C464:C503">endDate</f>
        <v>43555</v>
      </c>
      <c r="D464" s="92" t="s">
        <v>519</v>
      </c>
      <c r="E464" s="92">
        <v>1</v>
      </c>
      <c r="F464" s="92" t="s">
        <v>518</v>
      </c>
      <c r="H464" s="286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60">
        <f t="shared" si="35"/>
        <v>43555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60">
        <f t="shared" si="35"/>
        <v>43555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60">
        <f t="shared" si="35"/>
        <v>43555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60">
        <f t="shared" si="35"/>
        <v>43555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60">
        <f t="shared" si="35"/>
        <v>43555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60">
        <f t="shared" si="35"/>
        <v>43555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60">
        <f t="shared" si="35"/>
        <v>43555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60">
        <f t="shared" si="35"/>
        <v>43555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60">
        <f t="shared" si="35"/>
        <v>43555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60">
        <f t="shared" si="35"/>
        <v>43555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60">
        <f t="shared" si="35"/>
        <v>43555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60">
        <f t="shared" si="35"/>
        <v>43555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60">
        <f t="shared" si="35"/>
        <v>43555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60">
        <f t="shared" si="35"/>
        <v>43555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60">
        <f t="shared" si="35"/>
        <v>43555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60">
        <f t="shared" si="35"/>
        <v>43555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60">
        <f t="shared" si="35"/>
        <v>43555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60">
        <f t="shared" si="35"/>
        <v>43555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60">
        <f t="shared" si="35"/>
        <v>43555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60">
        <f t="shared" si="35"/>
        <v>43555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60">
        <f t="shared" si="35"/>
        <v>43555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60">
        <f t="shared" si="35"/>
        <v>43555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60">
        <f t="shared" si="35"/>
        <v>43555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60">
        <f t="shared" si="35"/>
        <v>43555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60">
        <f t="shared" si="35"/>
        <v>43555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60">
        <f t="shared" si="35"/>
        <v>43555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60">
        <f t="shared" si="35"/>
        <v>43555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60">
        <f t="shared" si="35"/>
        <v>43555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60">
        <f t="shared" si="35"/>
        <v>43555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60">
        <f t="shared" si="35"/>
        <v>43555</v>
      </c>
      <c r="D494" s="92" t="s">
        <v>519</v>
      </c>
      <c r="E494" s="92">
        <v>4</v>
      </c>
      <c r="F494" s="92" t="s">
        <v>518</v>
      </c>
      <c r="H494" s="286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60">
        <f t="shared" si="35"/>
        <v>43555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60">
        <f t="shared" si="35"/>
        <v>43555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60">
        <f t="shared" si="35"/>
        <v>43555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60">
        <f t="shared" si="35"/>
        <v>43555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60">
        <f t="shared" si="35"/>
        <v>43555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60">
        <f t="shared" si="35"/>
        <v>43555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60">
        <f t="shared" si="35"/>
        <v>43555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60">
        <f t="shared" si="35"/>
        <v>43555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60">
        <f t="shared" si="35"/>
        <v>43555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2019-04-30T06:25:46Z</dcterms:modified>
  <cp:category/>
  <cp:version/>
  <cp:contentType/>
  <cp:contentStatus/>
</cp:coreProperties>
</file>